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75" yWindow="2775" windowWidth="15480" windowHeight="7785"/>
  </bookViews>
  <sheets>
    <sheet name="Данные" sheetId="1" r:id="rId1"/>
    <sheet name="Лист1" sheetId="2" r:id="rId2"/>
  </sheets>
  <definedNames>
    <definedName name="_xlnm._FilterDatabase" localSheetId="0" hidden="1">Данные!$C$9:$AX$18</definedName>
    <definedName name="_xlnm.Print_Titles" localSheetId="0">Данные!$C:$C,Данные!$6:$9</definedName>
  </definedNames>
  <calcPr calcId="145621" refMode="R1C1"/>
</workbook>
</file>

<file path=xl/calcChain.xml><?xml version="1.0" encoding="utf-8"?>
<calcChain xmlns="http://schemas.openxmlformats.org/spreadsheetml/2006/main">
  <c r="AF12" i="1" l="1"/>
  <c r="BB23" i="1"/>
  <c r="AZ23" i="1"/>
  <c r="AY23" i="1"/>
  <c r="BA23" i="1" l="1"/>
  <c r="AQ23" i="1"/>
  <c r="AO23" i="1"/>
  <c r="AM23" i="1"/>
  <c r="AF22" i="1" l="1"/>
  <c r="AW23" i="1" l="1"/>
  <c r="AL18" i="1" l="1"/>
  <c r="AF18" i="1" s="1"/>
  <c r="BE23" i="1" l="1"/>
  <c r="BD23" i="1"/>
  <c r="BC23" i="1" l="1"/>
  <c r="AX23" i="1"/>
  <c r="AV23" i="1"/>
  <c r="AT23" i="1"/>
  <c r="AR23" i="1"/>
  <c r="AP23" i="1"/>
  <c r="AN23" i="1"/>
  <c r="AL21" i="1"/>
  <c r="AL20" i="1"/>
  <c r="AL19" i="1"/>
  <c r="AF19" i="1" s="1"/>
  <c r="AL17" i="1"/>
  <c r="AF17" i="1" s="1"/>
  <c r="AL16" i="1"/>
  <c r="AL15" i="1"/>
  <c r="AF15" i="1" s="1"/>
  <c r="AL14" i="1"/>
  <c r="AL13" i="1"/>
  <c r="AL11" i="1"/>
  <c r="AK23" i="1" l="1"/>
  <c r="AF14" i="1"/>
  <c r="AF16" i="1"/>
  <c r="AL23" i="1"/>
  <c r="AF13" i="1"/>
  <c r="AF20" i="1"/>
  <c r="AF21" i="1"/>
  <c r="AF11" i="1"/>
  <c r="AF23" i="1" l="1"/>
</calcChain>
</file>

<file path=xl/sharedStrings.xml><?xml version="1.0" encoding="utf-8"?>
<sst xmlns="http://schemas.openxmlformats.org/spreadsheetml/2006/main" count="172" uniqueCount="111">
  <si>
    <t>Итого по району</t>
  </si>
  <si>
    <t>№ п/п</t>
  </si>
  <si>
    <t>пог.м.</t>
  </si>
  <si>
    <t>в том числе</t>
  </si>
  <si>
    <t>кв.м.</t>
  </si>
  <si>
    <t>бюджет РФ</t>
  </si>
  <si>
    <t>бюджет МО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</si>
  <si>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</si>
  <si>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</si>
  <si>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</si>
  <si>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</si>
  <si>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</si>
  <si>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</si>
  <si>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</si>
  <si>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</si>
  <si>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</si>
  <si>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</si>
  <si>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</si>
  <si>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</si>
  <si>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</si>
  <si>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</si>
  <si>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</si>
  <si>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</si>
  <si>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</si>
  <si>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</si>
  <si>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</si>
  <si>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</si>
  <si>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</si>
  <si>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</si>
  <si>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</si>
  <si>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</si>
  <si>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</si>
  <si>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</si>
  <si>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</si>
  <si>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</si>
  <si>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</si>
  <si>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</si>
  <si>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>Общая площадь МКД, кв.м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</si>
  <si>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</si>
  <si>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</si>
  <si>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</si>
  <si>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</si>
  <si>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бюджет субъекта</t>
  </si>
  <si>
    <t>№ по МО</t>
  </si>
  <si>
    <t>Финансирование по 185-ФЗ</t>
  </si>
  <si>
    <t>УК</t>
  </si>
  <si>
    <t>Агрызский муниципальный район</t>
  </si>
  <si>
    <t>Общество с ограниченной ответственностью "Управляющая компания "Строительно-монтажное предприятие-184"</t>
  </si>
  <si>
    <t>Ф.Энгельса</t>
  </si>
  <si>
    <t>Валиев Рустам Рафаилович</t>
  </si>
  <si>
    <t>uksmp-184@yandex.ru</t>
  </si>
  <si>
    <t>кирпичные</t>
  </si>
  <si>
    <t>мягкая (направляемая)</t>
  </si>
  <si>
    <t>г. Агрыз, ул. Ф.Энгельса, д. 27</t>
  </si>
  <si>
    <t>422230</t>
  </si>
  <si>
    <t>г. Агрыз, ул. Гагарина, д. 8</t>
  </si>
  <si>
    <t>8</t>
  </si>
  <si>
    <t>1601005855</t>
  </si>
  <si>
    <t>160101001</t>
  </si>
  <si>
    <t>Хабибуллина Кумушай Гаязовна</t>
  </si>
  <si>
    <t>gulshat31@yandex.ru</t>
  </si>
  <si>
    <t>5</t>
  </si>
  <si>
    <t>1-464 А</t>
  </si>
  <si>
    <t>2</t>
  </si>
  <si>
    <t>78</t>
  </si>
  <si>
    <t>151</t>
  </si>
  <si>
    <t>Кирпичные</t>
  </si>
  <si>
    <t>Металлическая</t>
  </si>
  <si>
    <t>1983</t>
  </si>
  <si>
    <t>Гагарина</t>
  </si>
  <si>
    <t>(85551)2-50-90</t>
  </si>
  <si>
    <t>(85551)2-10-76</t>
  </si>
  <si>
    <t>ТСЖ</t>
  </si>
  <si>
    <t>1-447 С-40</t>
  </si>
  <si>
    <t>панельные</t>
  </si>
  <si>
    <t>маягкая (направляемая)</t>
  </si>
  <si>
    <t>Мягкая (наплавляемая)</t>
  </si>
  <si>
    <t>60</t>
  </si>
  <si>
    <t>110</t>
  </si>
  <si>
    <t>Панельные</t>
  </si>
  <si>
    <t>1981</t>
  </si>
  <si>
    <t>39.25.5</t>
  </si>
  <si>
    <t>-</t>
  </si>
  <si>
    <t>ремонт фасада</t>
  </si>
  <si>
    <t>Ремонт внутридомовой инж.системы  водоотведения</t>
  </si>
  <si>
    <t>Реестр многоквартирных домов, которые подлежат капитальному ремонту, включеные в утвержденный краткосрочный план реализации региональной программы капитального ремонта многоквартирных домов в 2019 году, по видам ремонта</t>
  </si>
  <si>
    <t>Разработка ПСД</t>
  </si>
  <si>
    <t>Ремонт внутридомовой инж.системы электроснабжения</t>
  </si>
  <si>
    <t>Приборы учета</t>
  </si>
  <si>
    <t>ремонт подвального помещения</t>
  </si>
  <si>
    <t>Ремонт крыш</t>
  </si>
  <si>
    <t>изготовление техпаспорта</t>
  </si>
  <si>
    <t>шт.</t>
  </si>
  <si>
    <t>422230, РТ, г. Агрыз, ул. Гагарина, д. 3А</t>
  </si>
  <si>
    <t>422230, РТ, г. Агрыз, ул. Гагарина, д. 5</t>
  </si>
  <si>
    <t>422230, РТ, г. Агрыз, ул. К.Маркса, д. 2</t>
  </si>
  <si>
    <t>422230, РТ, г. Агрыз, ул. К.Маркса, д. 69</t>
  </si>
  <si>
    <t>ТСЖ "Гагарина 8"</t>
  </si>
  <si>
    <t>422230, РТ, г. Агрыз, ул. Комсомольская, д. 3</t>
  </si>
  <si>
    <t>422230, РТ, г. Агрыз, ул. Маяковского, д. 2</t>
  </si>
  <si>
    <t>422230, РТ, г. Агрыз, ул. М.Горького, д. 1</t>
  </si>
  <si>
    <t>422230, РТ, г. Агрыз, ул. М.Горького, д. 2</t>
  </si>
  <si>
    <t>422230, РТ, г. Агрыз, ул. М.Горького, д. 6</t>
  </si>
  <si>
    <t>422230, РТ, г. Агрыз, ул. М.Горького, д. 9</t>
  </si>
  <si>
    <t>422216, с. Красный Бор, ул. Маркина, д. 27</t>
  </si>
  <si>
    <t>кол-во прроживающих</t>
  </si>
  <si>
    <t>общая площадь</t>
  </si>
  <si>
    <t>422204, с. Терси, ул. Озерная, д.12</t>
  </si>
  <si>
    <t>Ремонт фундамента</t>
  </si>
  <si>
    <t>куб.м</t>
  </si>
  <si>
    <t xml:space="preserve">Приложение №3                                                                            к Постановлению Исполнительного комитета Агрызского муницпального района Республики Татарстан от "30"  мая 2018  № 236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</si>
</sst>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&quot; &quot;##0.00_ "/>
    <numFmt numFmtId="165" formatCode="[$-419]General"/>
    <numFmt numFmtId="166" formatCode="[$-419]0"/>
    <numFmt numFmtId="167" formatCode="[$-419]0.00"/>
    <numFmt numFmtId="168" formatCode="#&quot; &quot;##0.00&quot; &quot;"/>
  </numFmts>
  <fonts count="22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FF"/>
      <name val="Arial Cyr"/>
      <charset val="204"/>
    </font>
    <font>
      <u/>
      <sz val="10"/>
      <color rgb="FF0000FF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  <xf numFmtId="165" fontId="11" fillId="0" borderId="0" applyBorder="0" applyProtection="0"/>
    <xf numFmtId="165" fontId="17" fillId="0" borderId="0" applyBorder="0" applyProtection="0"/>
  </cellStyleXfs>
  <cellXfs count="117">
    <xf numFmtId="0" fontId="0" fillId="0" borderId="0" xfId="0"/>
    <xf numFmtId="164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0" fillId="0" borderId="0" xfId="0" applyFill="1"/>
    <xf numFmtId="165" fontId="10" fillId="0" borderId="0" xfId="9" applyFont="1" applyFill="1" applyAlignment="1">
      <alignment vertical="center"/>
    </xf>
    <xf numFmtId="165" fontId="10" fillId="0" borderId="0" xfId="9" applyFont="1" applyFill="1" applyAlignment="1">
      <alignment horizontal="left" vertical="center"/>
    </xf>
    <xf numFmtId="165" fontId="14" fillId="0" borderId="0" xfId="9" applyFont="1" applyFill="1" applyAlignment="1">
      <alignment vertical="center"/>
    </xf>
    <xf numFmtId="165" fontId="15" fillId="0" borderId="3" xfId="9" applyFont="1" applyFill="1" applyBorder="1" applyAlignment="1">
      <alignment horizontal="center" vertical="center" wrapText="1"/>
    </xf>
    <xf numFmtId="165" fontId="12" fillId="0" borderId="3" xfId="9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165" fontId="16" fillId="3" borderId="5" xfId="9" applyFont="1" applyFill="1" applyBorder="1" applyAlignment="1">
      <alignment horizontal="left" vertical="center"/>
    </xf>
    <xf numFmtId="165" fontId="16" fillId="3" borderId="6" xfId="9" applyFont="1" applyFill="1" applyBorder="1" applyAlignment="1">
      <alignment horizontal="left" vertical="center"/>
    </xf>
    <xf numFmtId="165" fontId="16" fillId="3" borderId="7" xfId="9" applyFont="1" applyFill="1" applyBorder="1" applyAlignment="1">
      <alignment vertical="center"/>
    </xf>
    <xf numFmtId="165" fontId="12" fillId="0" borderId="5" xfId="9" applyFont="1" applyFill="1" applyBorder="1" applyAlignment="1">
      <alignment vertical="center"/>
    </xf>
    <xf numFmtId="165" fontId="15" fillId="0" borderId="6" xfId="9" applyFont="1" applyFill="1" applyBorder="1" applyAlignment="1">
      <alignment vertical="center"/>
    </xf>
    <xf numFmtId="165" fontId="15" fillId="0" borderId="8" xfId="9" applyFont="1" applyFill="1" applyBorder="1" applyAlignment="1">
      <alignment vertical="center"/>
    </xf>
    <xf numFmtId="165" fontId="12" fillId="3" borderId="3" xfId="9" applyFont="1" applyFill="1" applyBorder="1" applyAlignment="1">
      <alignment horizontal="left" vertical="center"/>
    </xf>
    <xf numFmtId="165" fontId="12" fillId="3" borderId="3" xfId="9" applyFont="1" applyFill="1" applyBorder="1" applyAlignment="1">
      <alignment vertical="center"/>
    </xf>
    <xf numFmtId="165" fontId="12" fillId="3" borderId="3" xfId="9" applyFont="1" applyFill="1" applyBorder="1" applyAlignment="1">
      <alignment horizontal="left" vertical="center" wrapText="1"/>
    </xf>
    <xf numFmtId="165" fontId="12" fillId="0" borderId="3" xfId="9" applyFont="1" applyFill="1" applyBorder="1" applyAlignment="1">
      <alignment horizontal="center" vertical="center"/>
    </xf>
    <xf numFmtId="165" fontId="12" fillId="0" borderId="3" xfId="9" applyFont="1" applyFill="1" applyBorder="1" applyAlignment="1">
      <alignment horizontal="left" vertical="center" wrapText="1"/>
    </xf>
    <xf numFmtId="165" fontId="12" fillId="0" borderId="3" xfId="9" applyFont="1" applyFill="1" applyBorder="1" applyAlignment="1">
      <alignment vertical="center"/>
    </xf>
    <xf numFmtId="165" fontId="12" fillId="0" borderId="3" xfId="9" applyFont="1" applyFill="1" applyBorder="1" applyAlignment="1">
      <alignment horizontal="left" vertical="center"/>
    </xf>
    <xf numFmtId="49" fontId="12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8" fillId="0" borderId="3" xfId="10" applyNumberFormat="1" applyFont="1" applyFill="1" applyBorder="1" applyAlignment="1">
      <alignment horizontal="center" vertical="center" wrapText="1"/>
    </xf>
    <xf numFmtId="167" fontId="12" fillId="0" borderId="3" xfId="9" applyNumberFormat="1" applyFont="1" applyFill="1" applyBorder="1" applyAlignment="1">
      <alignment vertical="center"/>
    </xf>
    <xf numFmtId="2" fontId="12" fillId="0" borderId="3" xfId="9" applyNumberFormat="1" applyFont="1" applyFill="1" applyBorder="1" applyAlignment="1">
      <alignment vertical="center"/>
    </xf>
    <xf numFmtId="168" fontId="12" fillId="0" borderId="3" xfId="9" applyNumberFormat="1" applyFont="1" applyFill="1" applyBorder="1" applyAlignment="1">
      <alignment horizontal="center" vertical="center" wrapText="1"/>
    </xf>
    <xf numFmtId="166" fontId="12" fillId="0" borderId="3" xfId="9" applyNumberFormat="1" applyFont="1" applyFill="1" applyBorder="1" applyAlignment="1">
      <alignment horizontal="center" vertical="center" wrapText="1"/>
    </xf>
    <xf numFmtId="0" fontId="12" fillId="0" borderId="3" xfId="9" applyNumberFormat="1" applyFont="1" applyFill="1" applyBorder="1" applyAlignment="1">
      <alignment vertical="center"/>
    </xf>
    <xf numFmtId="49" fontId="12" fillId="0" borderId="3" xfId="9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3" xfId="9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3" xfId="10" applyNumberFormat="1" applyFont="1" applyFill="1" applyBorder="1" applyAlignment="1" applyProtection="1">
      <alignment horizontal="center" vertical="center" wrapText="1"/>
      <protection locked="0"/>
    </xf>
    <xf numFmtId="167" fontId="12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9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9" applyNumberFormat="1" applyFont="1" applyFill="1" applyBorder="1" applyAlignment="1" applyProtection="1">
      <alignment horizontal="left" vertical="center"/>
      <protection locked="0"/>
    </xf>
    <xf numFmtId="49" fontId="12" fillId="0" borderId="3" xfId="9" applyNumberFormat="1" applyFont="1" applyFill="1" applyBorder="1" applyAlignment="1">
      <alignment horizontal="center" vertical="center" wrapText="1"/>
    </xf>
    <xf numFmtId="49" fontId="12" fillId="0" borderId="3" xfId="9" applyNumberFormat="1" applyFont="1" applyFill="1" applyBorder="1" applyAlignment="1">
      <alignment horizontal="left" vertical="center" wrapText="1"/>
    </xf>
    <xf numFmtId="168" fontId="12" fillId="0" borderId="3" xfId="9" applyNumberFormat="1" applyFont="1" applyFill="1" applyBorder="1" applyAlignment="1">
      <alignment horizontal="center" vertical="center"/>
    </xf>
    <xf numFmtId="165" fontId="18" fillId="0" borderId="0" xfId="10" applyFont="1" applyFill="1" applyAlignment="1">
      <alignment horizontal="center"/>
    </xf>
    <xf numFmtId="165" fontId="12" fillId="0" borderId="3" xfId="9" applyFont="1" applyFill="1" applyBorder="1" applyAlignment="1">
      <alignment vertical="center" wrapText="1"/>
    </xf>
    <xf numFmtId="167" fontId="12" fillId="0" borderId="3" xfId="9" applyNumberFormat="1" applyFont="1" applyFill="1" applyBorder="1" applyAlignment="1">
      <alignment horizontal="right" vertical="center"/>
    </xf>
    <xf numFmtId="165" fontId="16" fillId="3" borderId="4" xfId="9" applyFont="1" applyFill="1" applyBorder="1" applyAlignment="1">
      <alignment vertical="center"/>
    </xf>
    <xf numFmtId="165" fontId="16" fillId="3" borderId="8" xfId="9" applyFont="1" applyFill="1" applyBorder="1" applyAlignment="1">
      <alignment vertical="center"/>
    </xf>
    <xf numFmtId="165" fontId="15" fillId="3" borderId="9" xfId="9" applyFont="1" applyFill="1" applyBorder="1" applyAlignment="1">
      <alignment vertical="center"/>
    </xf>
    <xf numFmtId="165" fontId="16" fillId="3" borderId="3" xfId="9" applyFont="1" applyFill="1" applyBorder="1" applyAlignment="1">
      <alignment horizontal="left" vertical="center"/>
    </xf>
    <xf numFmtId="165" fontId="16" fillId="4" borderId="3" xfId="9" applyFont="1" applyFill="1" applyBorder="1" applyAlignment="1">
      <alignment horizontal="left" vertical="center"/>
    </xf>
    <xf numFmtId="167" fontId="12" fillId="4" borderId="3" xfId="9" applyNumberFormat="1" applyFont="1" applyFill="1" applyBorder="1" applyAlignment="1">
      <alignment horizontal="right" vertical="center"/>
    </xf>
    <xf numFmtId="167" fontId="19" fillId="4" borderId="3" xfId="9" applyNumberFormat="1" applyFont="1" applyFill="1" applyBorder="1" applyAlignment="1">
      <alignment vertical="center"/>
    </xf>
    <xf numFmtId="167" fontId="12" fillId="4" borderId="3" xfId="9" applyNumberFormat="1" applyFont="1" applyFill="1" applyBorder="1" applyAlignment="1">
      <alignment vertical="center"/>
    </xf>
    <xf numFmtId="167" fontId="12" fillId="4" borderId="3" xfId="9" applyNumberFormat="1" applyFont="1" applyFill="1" applyBorder="1" applyAlignment="1">
      <alignment horizontal="center" vertical="center"/>
    </xf>
    <xf numFmtId="165" fontId="12" fillId="4" borderId="3" xfId="9" applyFont="1" applyFill="1" applyBorder="1" applyAlignment="1">
      <alignment horizontal="left" vertical="center"/>
    </xf>
    <xf numFmtId="167" fontId="12" fillId="4" borderId="3" xfId="9" applyNumberFormat="1" applyFont="1" applyFill="1" applyBorder="1" applyAlignment="1">
      <alignment horizontal="left" vertical="center"/>
    </xf>
    <xf numFmtId="165" fontId="12" fillId="4" borderId="3" xfId="9" applyFont="1" applyFill="1" applyBorder="1" applyAlignment="1">
      <alignment horizontal="right" vertical="center"/>
    </xf>
    <xf numFmtId="165" fontId="12" fillId="4" borderId="3" xfId="9" applyFont="1" applyFill="1" applyBorder="1" applyAlignment="1">
      <alignment vertical="center"/>
    </xf>
    <xf numFmtId="0" fontId="12" fillId="3" borderId="4" xfId="2" applyFont="1" applyFill="1" applyBorder="1" applyAlignment="1">
      <alignment horizontal="center" vertical="center" wrapText="1"/>
    </xf>
    <xf numFmtId="167" fontId="12" fillId="0" borderId="4" xfId="9" applyNumberFormat="1" applyFont="1" applyFill="1" applyBorder="1" applyAlignment="1">
      <alignment vertical="center"/>
    </xf>
    <xf numFmtId="165" fontId="15" fillId="0" borderId="1" xfId="9" applyFont="1" applyFill="1" applyBorder="1" applyAlignment="1">
      <alignment vertical="center"/>
    </xf>
    <xf numFmtId="165" fontId="12" fillId="0" borderId="1" xfId="9" applyFont="1" applyFill="1" applyBorder="1" applyAlignment="1">
      <alignment vertical="center"/>
    </xf>
    <xf numFmtId="167" fontId="12" fillId="0" borderId="1" xfId="9" applyNumberFormat="1" applyFont="1" applyFill="1" applyBorder="1" applyAlignment="1">
      <alignment vertical="center"/>
    </xf>
    <xf numFmtId="165" fontId="12" fillId="4" borderId="1" xfId="9" applyFont="1" applyFill="1" applyBorder="1" applyAlignment="1">
      <alignment vertical="center"/>
    </xf>
    <xf numFmtId="167" fontId="12" fillId="4" borderId="1" xfId="9" applyNumberFormat="1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center" vertical="center" wrapText="1"/>
    </xf>
    <xf numFmtId="167" fontId="12" fillId="4" borderId="4" xfId="9" applyNumberFormat="1" applyFont="1" applyFill="1" applyBorder="1" applyAlignment="1">
      <alignment horizontal="right" vertical="center"/>
    </xf>
    <xf numFmtId="2" fontId="20" fillId="0" borderId="3" xfId="9" applyNumberFormat="1" applyFont="1" applyFill="1" applyBorder="1" applyAlignment="1">
      <alignment vertical="center"/>
    </xf>
    <xf numFmtId="165" fontId="21" fillId="3" borderId="3" xfId="9" applyFont="1" applyFill="1" applyBorder="1" applyAlignment="1">
      <alignment horizontal="left" vertical="center" wrapText="1"/>
    </xf>
    <xf numFmtId="2" fontId="21" fillId="0" borderId="3" xfId="9" applyNumberFormat="1" applyFont="1" applyFill="1" applyBorder="1" applyAlignment="1">
      <alignment vertical="center"/>
    </xf>
    <xf numFmtId="0" fontId="12" fillId="3" borderId="8" xfId="2" applyFont="1" applyFill="1" applyBorder="1" applyAlignment="1">
      <alignment horizontal="center" vertical="center" wrapText="1"/>
    </xf>
    <xf numFmtId="2" fontId="12" fillId="0" borderId="8" xfId="9" applyNumberFormat="1" applyFont="1" applyFill="1" applyBorder="1" applyAlignment="1">
      <alignment vertical="center"/>
    </xf>
    <xf numFmtId="167" fontId="12" fillId="4" borderId="8" xfId="9" applyNumberFormat="1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1" fontId="12" fillId="0" borderId="3" xfId="9" applyNumberFormat="1" applyFont="1" applyFill="1" applyBorder="1" applyAlignment="1">
      <alignment vertical="center"/>
    </xf>
    <xf numFmtId="1" fontId="12" fillId="4" borderId="3" xfId="9" applyNumberFormat="1" applyFont="1" applyFill="1" applyBorder="1" applyAlignment="1">
      <alignment vertical="center"/>
    </xf>
    <xf numFmtId="0" fontId="12" fillId="3" borderId="1" xfId="2" applyFont="1" applyFill="1" applyBorder="1" applyAlignment="1">
      <alignment horizontal="center" vertical="center" wrapText="1"/>
    </xf>
    <xf numFmtId="165" fontId="12" fillId="0" borderId="0" xfId="9" applyFont="1" applyFill="1" applyAlignment="1">
      <alignment vertical="top" wrapText="1"/>
    </xf>
    <xf numFmtId="167" fontId="12" fillId="4" borderId="1" xfId="9" applyNumberFormat="1" applyFont="1" applyFill="1" applyBorder="1" applyAlignment="1">
      <alignment horizontal="right" vertical="center"/>
    </xf>
    <xf numFmtId="0" fontId="0" fillId="0" borderId="0" xfId="0" applyFill="1"/>
    <xf numFmtId="0" fontId="13" fillId="0" borderId="2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165" fontId="12" fillId="0" borderId="3" xfId="9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center" wrapText="1"/>
    </xf>
    <xf numFmtId="0" fontId="0" fillId="4" borderId="3" xfId="0" applyFill="1" applyBorder="1"/>
    <xf numFmtId="0" fontId="12" fillId="3" borderId="8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165" fontId="12" fillId="0" borderId="3" xfId="9" applyFont="1" applyFill="1" applyBorder="1" applyAlignment="1">
      <alignment horizontal="center" vertical="center" textRotation="90" wrapText="1"/>
    </xf>
    <xf numFmtId="166" fontId="12" fillId="0" borderId="3" xfId="9" applyNumberFormat="1" applyFont="1" applyFill="1" applyBorder="1" applyAlignment="1">
      <alignment horizontal="center" vertical="center" wrapText="1"/>
    </xf>
    <xf numFmtId="165" fontId="12" fillId="0" borderId="0" xfId="9" applyFont="1" applyFill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</cellXfs>
  <cellStyles count="11">
    <cellStyle name="Excel Built-in Hyperlink" xfId="10"/>
    <cellStyle name="Excel Built-in Normal" xfId="9"/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lshat31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uksmp-184@yandex.ru" TargetMode="External"/><Relationship Id="rId1" Type="http://schemas.openxmlformats.org/officeDocument/2006/relationships/hyperlink" Target="mailto:uksmp-184@yandex.ru" TargetMode="External"/><Relationship Id="rId6" Type="http://schemas.openxmlformats.org/officeDocument/2006/relationships/hyperlink" Target="mailto:uksmp-184@yandex.ru" TargetMode="External"/><Relationship Id="rId5" Type="http://schemas.openxmlformats.org/officeDocument/2006/relationships/hyperlink" Target="mailto:uksmp-184@yandex.ru" TargetMode="External"/><Relationship Id="rId4" Type="http://schemas.openxmlformats.org/officeDocument/2006/relationships/hyperlink" Target="mailto:uksmp-18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3"/>
  <sheetViews>
    <sheetView tabSelected="1" topLeftCell="D1" workbookViewId="0">
      <selection activeCell="BA1" sqref="BA1:BE1"/>
    </sheetView>
  </sheetViews>
  <sheetFormatPr defaultRowHeight="10.5" x14ac:dyDescent="0.2"/>
  <cols>
    <col min="1" max="1" width="3" style="3" customWidth="1"/>
    <col min="2" max="2" width="4.28515625" style="3" hidden="1" customWidth="1"/>
    <col min="3" max="3" width="2.5703125" style="5" hidden="1" customWidth="1"/>
    <col min="4" max="4" width="16" style="5" customWidth="1"/>
    <col min="5" max="5" width="12.140625" style="6" hidden="1" customWidth="1"/>
    <col min="6" max="6" width="35.7109375" style="5" hidden="1" customWidth="1"/>
    <col min="7" max="7" width="24.5703125" style="5" hidden="1" customWidth="1"/>
    <col min="8" max="8" width="10.7109375" style="6" hidden="1" customWidth="1"/>
    <col min="9" max="9" width="11.42578125" style="7" hidden="1" customWidth="1"/>
    <col min="10" max="10" width="7.42578125" style="9" hidden="1" customWidth="1"/>
    <col min="11" max="11" width="7.85546875" style="8" hidden="1" customWidth="1"/>
    <col min="12" max="12" width="13.85546875" style="9" hidden="1" customWidth="1"/>
    <col min="13" max="13" width="9.140625" style="9" hidden="1" customWidth="1"/>
    <col min="14" max="14" width="24.28515625" style="8" hidden="1" customWidth="1"/>
    <col min="15" max="15" width="17.85546875" style="8" hidden="1" customWidth="1"/>
    <col min="16" max="16" width="20.7109375" style="8" hidden="1" customWidth="1"/>
    <col min="17" max="19" width="9.140625" style="6" hidden="1" customWidth="1"/>
    <col min="20" max="20" width="12.85546875" style="1" hidden="1" customWidth="1"/>
    <col min="21" max="21" width="12.5703125" style="1" hidden="1" customWidth="1"/>
    <col min="22" max="23" width="12.140625" style="1" hidden="1" customWidth="1"/>
    <col min="24" max="24" width="10" style="10" hidden="1" customWidth="1"/>
    <col min="25" max="25" width="8.140625" style="10" hidden="1" customWidth="1"/>
    <col min="26" max="26" width="16.7109375" style="3" hidden="1" customWidth="1"/>
    <col min="27" max="27" width="20.7109375" style="3" hidden="1" customWidth="1"/>
    <col min="28" max="28" width="6.5703125" style="6" hidden="1" customWidth="1"/>
    <col min="29" max="29" width="7" style="6" hidden="1" customWidth="1"/>
    <col min="30" max="30" width="7.140625" style="6" hidden="1" customWidth="1"/>
    <col min="31" max="31" width="29.140625" style="6" hidden="1" customWidth="1"/>
    <col min="32" max="32" width="10.140625" style="6" customWidth="1"/>
    <col min="33" max="33" width="0.140625" style="6" hidden="1" customWidth="1"/>
    <col min="34" max="34" width="12.5703125" style="6" hidden="1" customWidth="1"/>
    <col min="35" max="35" width="10.85546875" style="6" hidden="1" customWidth="1"/>
    <col min="36" max="36" width="13" style="6" hidden="1" customWidth="1"/>
    <col min="37" max="37" width="8" style="1" customWidth="1"/>
    <col min="38" max="38" width="8.28515625" style="1" customWidth="1"/>
    <col min="39" max="39" width="4" style="3" customWidth="1"/>
    <col min="40" max="40" width="8.85546875" style="11" customWidth="1"/>
    <col min="41" max="41" width="3.42578125" style="11" customWidth="1"/>
    <col min="42" max="42" width="7.28515625" style="11" customWidth="1"/>
    <col min="43" max="43" width="4.85546875" style="3" customWidth="1"/>
    <col min="44" max="44" width="8.85546875" style="1" customWidth="1"/>
    <col min="45" max="45" width="3.140625" style="1" customWidth="1"/>
    <col min="46" max="46" width="8.140625" style="1" customWidth="1"/>
    <col min="47" max="47" width="2.28515625" style="12" customWidth="1"/>
    <col min="48" max="48" width="7.42578125" style="11" customWidth="1"/>
    <col min="49" max="49" width="4.140625" style="12" customWidth="1"/>
    <col min="50" max="50" width="10.140625" style="11" customWidth="1"/>
    <col min="51" max="51" width="6.28515625" style="11" customWidth="1"/>
    <col min="52" max="52" width="10.140625" style="11" customWidth="1"/>
    <col min="53" max="53" width="6.85546875" style="3" customWidth="1"/>
    <col min="54" max="54" width="9.7109375" style="3" customWidth="1"/>
    <col min="55" max="55" width="8.140625" style="4" customWidth="1"/>
    <col min="56" max="56" width="6.7109375" style="4" customWidth="1"/>
    <col min="57" max="57" width="5" style="4" customWidth="1"/>
    <col min="58" max="16384" width="9.140625" style="4"/>
  </cols>
  <sheetData>
    <row r="1" spans="1:59" s="13" customFormat="1" ht="54" customHeight="1" x14ac:dyDescent="0.2">
      <c r="A1" s="94"/>
      <c r="B1" s="94"/>
      <c r="C1" s="94"/>
      <c r="D1" s="94"/>
      <c r="E1" s="16">
        <v>2016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17"/>
      <c r="AR1" s="92"/>
      <c r="AS1" s="92"/>
      <c r="AT1" s="92"/>
      <c r="AU1" s="92"/>
      <c r="AV1" s="92"/>
      <c r="AW1" s="92"/>
      <c r="AX1" s="92"/>
      <c r="AY1" s="92"/>
      <c r="AZ1" s="92"/>
      <c r="BA1" s="113" t="s">
        <v>110</v>
      </c>
      <c r="BB1" s="113"/>
      <c r="BC1" s="113"/>
      <c r="BD1" s="113"/>
      <c r="BE1" s="113"/>
    </row>
    <row r="2" spans="1:59" s="13" customFormat="1" ht="12.75" customHeight="1" x14ac:dyDescent="0.2">
      <c r="A2" s="18"/>
      <c r="B2" s="18"/>
      <c r="C2" s="19"/>
      <c r="D2" s="95" t="s">
        <v>85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18"/>
    </row>
    <row r="3" spans="1:59" s="14" customFormat="1" ht="11.25" hidden="1" customHeight="1" x14ac:dyDescent="0.2">
      <c r="A3" s="18"/>
      <c r="B3" s="18"/>
      <c r="C3" s="19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18"/>
    </row>
    <row r="4" spans="1:59" s="14" customFormat="1" ht="68.25" hidden="1" customHeight="1" x14ac:dyDescent="0.2">
      <c r="A4" s="18"/>
      <c r="B4" s="18"/>
      <c r="C4" s="20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18"/>
    </row>
    <row r="5" spans="1:59" s="13" customFormat="1" ht="16.5" customHeight="1" x14ac:dyDescent="0.2">
      <c r="A5" s="18"/>
      <c r="B5" s="18"/>
      <c r="C5" s="1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96"/>
      <c r="BA5" s="96"/>
      <c r="BB5" s="96"/>
      <c r="BC5" s="18"/>
    </row>
    <row r="6" spans="1:59" s="2" customFormat="1" ht="10.5" customHeight="1" x14ac:dyDescent="0.2">
      <c r="A6" s="109" t="s">
        <v>38</v>
      </c>
      <c r="B6" s="109" t="s">
        <v>43</v>
      </c>
      <c r="C6" s="109" t="s">
        <v>1</v>
      </c>
      <c r="D6" s="109" t="s">
        <v>8</v>
      </c>
      <c r="E6" s="97" t="s">
        <v>9</v>
      </c>
      <c r="F6" s="97" t="s">
        <v>39</v>
      </c>
      <c r="G6" s="97" t="s">
        <v>14</v>
      </c>
      <c r="H6" s="97" t="s">
        <v>15</v>
      </c>
      <c r="I6" s="97" t="s">
        <v>19</v>
      </c>
      <c r="J6" s="112" t="s">
        <v>20</v>
      </c>
      <c r="K6" s="97" t="s">
        <v>21</v>
      </c>
      <c r="L6" s="97" t="s">
        <v>16</v>
      </c>
      <c r="M6" s="97" t="s">
        <v>17</v>
      </c>
      <c r="N6" s="97" t="s">
        <v>18</v>
      </c>
      <c r="O6" s="97" t="s">
        <v>22</v>
      </c>
      <c r="P6" s="97" t="s">
        <v>23</v>
      </c>
      <c r="Q6" s="97" t="s">
        <v>24</v>
      </c>
      <c r="R6" s="97" t="s">
        <v>10</v>
      </c>
      <c r="S6" s="97" t="s">
        <v>11</v>
      </c>
      <c r="T6" s="97" t="s">
        <v>37</v>
      </c>
      <c r="U6" s="97" t="s">
        <v>31</v>
      </c>
      <c r="V6" s="97" t="s">
        <v>12</v>
      </c>
      <c r="W6" s="97"/>
      <c r="X6" s="97" t="s">
        <v>29</v>
      </c>
      <c r="Y6" s="97" t="s">
        <v>30</v>
      </c>
      <c r="Z6" s="107" t="s">
        <v>32</v>
      </c>
      <c r="AA6" s="97" t="s">
        <v>33</v>
      </c>
      <c r="AB6" s="111" t="s">
        <v>28</v>
      </c>
      <c r="AC6" s="111" t="s">
        <v>25</v>
      </c>
      <c r="AD6" s="111" t="s">
        <v>26</v>
      </c>
      <c r="AE6" s="97" t="s">
        <v>40</v>
      </c>
      <c r="AF6" s="97" t="s">
        <v>41</v>
      </c>
      <c r="AG6" s="108" t="s">
        <v>3</v>
      </c>
      <c r="AH6" s="108"/>
      <c r="AI6" s="108"/>
      <c r="AJ6" s="108"/>
      <c r="AK6" s="97" t="s">
        <v>86</v>
      </c>
      <c r="AL6" s="97" t="s">
        <v>35</v>
      </c>
      <c r="AM6" s="109" t="s">
        <v>36</v>
      </c>
      <c r="AN6" s="109"/>
      <c r="AO6" s="109" t="s">
        <v>84</v>
      </c>
      <c r="AP6" s="109"/>
      <c r="AQ6" s="109" t="s">
        <v>87</v>
      </c>
      <c r="AR6" s="109"/>
      <c r="AS6" s="109" t="s">
        <v>88</v>
      </c>
      <c r="AT6" s="109"/>
      <c r="AU6" s="109" t="s">
        <v>89</v>
      </c>
      <c r="AV6" s="109"/>
      <c r="AW6" s="109" t="s">
        <v>90</v>
      </c>
      <c r="AX6" s="110"/>
      <c r="AY6" s="98" t="s">
        <v>108</v>
      </c>
      <c r="AZ6" s="99"/>
      <c r="BA6" s="106" t="s">
        <v>83</v>
      </c>
      <c r="BB6" s="106"/>
      <c r="BC6" s="105" t="s">
        <v>91</v>
      </c>
      <c r="BD6" s="114" t="s">
        <v>106</v>
      </c>
      <c r="BE6" s="114" t="s">
        <v>105</v>
      </c>
    </row>
    <row r="7" spans="1:59" s="2" customFormat="1" ht="11.25" customHeight="1" x14ac:dyDescent="0.2">
      <c r="A7" s="109"/>
      <c r="B7" s="109"/>
      <c r="C7" s="109"/>
      <c r="D7" s="109"/>
      <c r="E7" s="97"/>
      <c r="F7" s="97"/>
      <c r="G7" s="97"/>
      <c r="H7" s="97"/>
      <c r="I7" s="97"/>
      <c r="J7" s="112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1" t="s">
        <v>27</v>
      </c>
      <c r="W7" s="111" t="s">
        <v>13</v>
      </c>
      <c r="X7" s="97"/>
      <c r="Y7" s="97"/>
      <c r="Z7" s="107"/>
      <c r="AA7" s="97"/>
      <c r="AB7" s="111"/>
      <c r="AC7" s="111"/>
      <c r="AD7" s="111"/>
      <c r="AE7" s="97"/>
      <c r="AF7" s="97"/>
      <c r="AG7" s="108" t="s">
        <v>5</v>
      </c>
      <c r="AH7" s="108" t="s">
        <v>42</v>
      </c>
      <c r="AI7" s="108" t="s">
        <v>6</v>
      </c>
      <c r="AJ7" s="108" t="s">
        <v>7</v>
      </c>
      <c r="AK7" s="97"/>
      <c r="AL7" s="97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100"/>
      <c r="AZ7" s="101"/>
      <c r="BA7" s="106"/>
      <c r="BB7" s="106"/>
      <c r="BC7" s="105"/>
      <c r="BD7" s="115"/>
      <c r="BE7" s="115"/>
    </row>
    <row r="8" spans="1:59" s="2" customFormat="1" ht="30.75" customHeight="1" x14ac:dyDescent="0.2">
      <c r="A8" s="109"/>
      <c r="B8" s="109"/>
      <c r="C8" s="109"/>
      <c r="D8" s="109"/>
      <c r="E8" s="97"/>
      <c r="F8" s="97"/>
      <c r="G8" s="97"/>
      <c r="H8" s="97"/>
      <c r="I8" s="97"/>
      <c r="J8" s="112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11"/>
      <c r="W8" s="111"/>
      <c r="X8" s="97"/>
      <c r="Y8" s="97"/>
      <c r="Z8" s="107"/>
      <c r="AA8" s="97"/>
      <c r="AB8" s="111"/>
      <c r="AC8" s="111"/>
      <c r="AD8" s="111"/>
      <c r="AE8" s="97"/>
      <c r="AF8" s="97"/>
      <c r="AG8" s="108"/>
      <c r="AH8" s="108"/>
      <c r="AI8" s="108"/>
      <c r="AJ8" s="108"/>
      <c r="AK8" s="97"/>
      <c r="AL8" s="97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10"/>
      <c r="AY8" s="102"/>
      <c r="AZ8" s="103"/>
      <c r="BA8" s="106"/>
      <c r="BB8" s="106"/>
      <c r="BC8" s="105"/>
      <c r="BD8" s="115"/>
      <c r="BE8" s="115"/>
    </row>
    <row r="9" spans="1:59" s="2" customFormat="1" ht="31.5" customHeight="1" x14ac:dyDescent="0.2">
      <c r="A9" s="109"/>
      <c r="B9" s="109"/>
      <c r="C9" s="109"/>
      <c r="D9" s="109"/>
      <c r="E9" s="97"/>
      <c r="F9" s="97"/>
      <c r="G9" s="97"/>
      <c r="H9" s="97"/>
      <c r="I9" s="97"/>
      <c r="J9" s="112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11"/>
      <c r="W9" s="111"/>
      <c r="X9" s="97"/>
      <c r="Y9" s="97"/>
      <c r="Z9" s="107"/>
      <c r="AA9" s="97"/>
      <c r="AB9" s="111"/>
      <c r="AC9" s="111"/>
      <c r="AD9" s="111"/>
      <c r="AE9" s="97"/>
      <c r="AF9" s="21" t="s">
        <v>34</v>
      </c>
      <c r="AG9" s="21" t="s">
        <v>34</v>
      </c>
      <c r="AH9" s="21" t="s">
        <v>34</v>
      </c>
      <c r="AI9" s="21" t="s">
        <v>34</v>
      </c>
      <c r="AJ9" s="21" t="s">
        <v>34</v>
      </c>
      <c r="AK9" s="22" t="s">
        <v>34</v>
      </c>
      <c r="AL9" s="22" t="s">
        <v>34</v>
      </c>
      <c r="AM9" s="23" t="s">
        <v>2</v>
      </c>
      <c r="AN9" s="23" t="s">
        <v>34</v>
      </c>
      <c r="AO9" s="23" t="s">
        <v>2</v>
      </c>
      <c r="AP9" s="23" t="s">
        <v>34</v>
      </c>
      <c r="AQ9" s="23" t="s">
        <v>2</v>
      </c>
      <c r="AR9" s="23" t="s">
        <v>34</v>
      </c>
      <c r="AS9" s="23" t="s">
        <v>92</v>
      </c>
      <c r="AT9" s="23" t="s">
        <v>34</v>
      </c>
      <c r="AU9" s="23" t="s">
        <v>4</v>
      </c>
      <c r="AV9" s="23" t="s">
        <v>34</v>
      </c>
      <c r="AW9" s="23" t="s">
        <v>4</v>
      </c>
      <c r="AX9" s="70" t="s">
        <v>34</v>
      </c>
      <c r="AY9" s="91" t="s">
        <v>109</v>
      </c>
      <c r="AZ9" s="91" t="s">
        <v>34</v>
      </c>
      <c r="BA9" s="77" t="s">
        <v>4</v>
      </c>
      <c r="BB9" s="77" t="s">
        <v>34</v>
      </c>
      <c r="BC9" s="82" t="s">
        <v>34</v>
      </c>
      <c r="BD9" s="116"/>
      <c r="BE9" s="116"/>
    </row>
    <row r="10" spans="1:59" s="2" customFormat="1" ht="12.75" x14ac:dyDescent="0.2">
      <c r="A10" s="24"/>
      <c r="B10" s="25"/>
      <c r="C10" s="26"/>
      <c r="D10" s="24" t="s">
        <v>46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72"/>
      <c r="AZ10" s="72"/>
      <c r="BA10" s="72"/>
      <c r="BB10" s="72"/>
      <c r="BC10" s="29"/>
      <c r="BD10" s="85"/>
      <c r="BE10" s="85"/>
    </row>
    <row r="11" spans="1:59" ht="27" customHeight="1" x14ac:dyDescent="0.2">
      <c r="A11" s="30">
        <v>1</v>
      </c>
      <c r="B11" s="30"/>
      <c r="C11" s="31"/>
      <c r="D11" s="32" t="s">
        <v>93</v>
      </c>
      <c r="E11" s="33" t="s">
        <v>45</v>
      </c>
      <c r="F11" s="34" t="s">
        <v>47</v>
      </c>
      <c r="G11" s="34" t="s">
        <v>53</v>
      </c>
      <c r="H11" s="33">
        <v>422230</v>
      </c>
      <c r="I11" s="35" t="s">
        <v>48</v>
      </c>
      <c r="J11" s="33">
        <v>27</v>
      </c>
      <c r="K11" s="35"/>
      <c r="L11" s="33">
        <v>1601008711</v>
      </c>
      <c r="M11" s="33">
        <v>160101001</v>
      </c>
      <c r="N11" s="36" t="s">
        <v>49</v>
      </c>
      <c r="O11" s="37" t="s">
        <v>70</v>
      </c>
      <c r="P11" s="38" t="s">
        <v>50</v>
      </c>
      <c r="Q11" s="33">
        <v>5</v>
      </c>
      <c r="R11" s="37" t="s">
        <v>62</v>
      </c>
      <c r="S11" s="33">
        <v>2</v>
      </c>
      <c r="T11" s="33">
        <v>4734.3</v>
      </c>
      <c r="U11" s="33">
        <v>3302.6</v>
      </c>
      <c r="V11" s="33">
        <v>3302.6</v>
      </c>
      <c r="W11" s="33">
        <v>2944.2</v>
      </c>
      <c r="X11" s="33">
        <v>70</v>
      </c>
      <c r="Y11" s="33">
        <v>153</v>
      </c>
      <c r="Z11" s="33" t="s">
        <v>51</v>
      </c>
      <c r="AA11" s="36" t="s">
        <v>52</v>
      </c>
      <c r="AB11" s="33">
        <v>1972</v>
      </c>
      <c r="AC11" s="33">
        <v>34</v>
      </c>
      <c r="AD11" s="33">
        <v>2010</v>
      </c>
      <c r="AE11" s="34" t="s">
        <v>44</v>
      </c>
      <c r="AF11" s="39">
        <f>AK11+AL11+AR11+BC11</f>
        <v>358566.46400000004</v>
      </c>
      <c r="AG11" s="39"/>
      <c r="AH11" s="39"/>
      <c r="AI11" s="39"/>
      <c r="AJ11" s="39"/>
      <c r="AK11" s="39">
        <v>16470</v>
      </c>
      <c r="AL11" s="39">
        <f>AR11*1%</f>
        <v>3235.2640000000001</v>
      </c>
      <c r="AM11" s="35"/>
      <c r="AN11" s="35"/>
      <c r="AO11" s="35"/>
      <c r="AP11" s="35"/>
      <c r="AQ11" s="35">
        <v>180</v>
      </c>
      <c r="AR11" s="40">
        <v>323526.40000000002</v>
      </c>
      <c r="AS11" s="40"/>
      <c r="AT11" s="40"/>
      <c r="AU11" s="39"/>
      <c r="AV11" s="39"/>
      <c r="AW11" s="35"/>
      <c r="AX11" s="71"/>
      <c r="AY11" s="74"/>
      <c r="AZ11" s="74"/>
      <c r="BA11" s="73"/>
      <c r="BB11" s="74"/>
      <c r="BC11" s="83">
        <v>15334.8</v>
      </c>
      <c r="BD11" s="86">
        <v>1206.2</v>
      </c>
      <c r="BE11" s="86">
        <v>53</v>
      </c>
    </row>
    <row r="12" spans="1:59" s="15" customFormat="1" ht="23.25" customHeight="1" x14ac:dyDescent="0.2">
      <c r="A12" s="30">
        <v>2</v>
      </c>
      <c r="B12" s="30"/>
      <c r="C12" s="31"/>
      <c r="D12" s="32" t="s">
        <v>94</v>
      </c>
      <c r="E12" s="33"/>
      <c r="F12" s="34"/>
      <c r="G12" s="34"/>
      <c r="H12" s="33"/>
      <c r="I12" s="35"/>
      <c r="J12" s="33"/>
      <c r="K12" s="35"/>
      <c r="L12" s="33"/>
      <c r="M12" s="33"/>
      <c r="N12" s="36"/>
      <c r="O12" s="37"/>
      <c r="P12" s="38"/>
      <c r="Q12" s="33"/>
      <c r="R12" s="37"/>
      <c r="S12" s="33"/>
      <c r="T12" s="33"/>
      <c r="U12" s="33"/>
      <c r="V12" s="33"/>
      <c r="W12" s="33"/>
      <c r="X12" s="33"/>
      <c r="Y12" s="33"/>
      <c r="Z12" s="33"/>
      <c r="AA12" s="36"/>
      <c r="AB12" s="33"/>
      <c r="AC12" s="33"/>
      <c r="AD12" s="33"/>
      <c r="AE12" s="34"/>
      <c r="AF12" s="39">
        <f>AK12+AL12+BB12+AZ12</f>
        <v>5786656.5600000005</v>
      </c>
      <c r="AG12" s="39"/>
      <c r="AH12" s="39"/>
      <c r="AI12" s="39"/>
      <c r="AJ12" s="39"/>
      <c r="AK12" s="39">
        <v>110400</v>
      </c>
      <c r="AL12" s="39">
        <v>56200.56</v>
      </c>
      <c r="AM12" s="35"/>
      <c r="AN12" s="35"/>
      <c r="AO12" s="35"/>
      <c r="AP12" s="35"/>
      <c r="AQ12" s="35"/>
      <c r="AR12" s="35"/>
      <c r="AS12" s="35"/>
      <c r="AT12" s="35"/>
      <c r="AU12" s="39"/>
      <c r="AV12" s="39"/>
      <c r="AW12" s="35"/>
      <c r="AX12" s="71"/>
      <c r="AY12" s="74">
        <v>1100</v>
      </c>
      <c r="AZ12" s="74">
        <v>3372034</v>
      </c>
      <c r="BA12" s="73">
        <v>550</v>
      </c>
      <c r="BB12" s="74">
        <v>2248022</v>
      </c>
      <c r="BC12" s="83">
        <v>0</v>
      </c>
      <c r="BD12" s="87">
        <v>4734.3</v>
      </c>
      <c r="BE12" s="87">
        <v>153</v>
      </c>
    </row>
    <row r="13" spans="1:59" s="15" customFormat="1" ht="25.5" customHeight="1" x14ac:dyDescent="0.2">
      <c r="A13" s="30">
        <v>3</v>
      </c>
      <c r="B13" s="30"/>
      <c r="C13" s="31"/>
      <c r="D13" s="32" t="s">
        <v>95</v>
      </c>
      <c r="E13" s="33" t="s">
        <v>45</v>
      </c>
      <c r="F13" s="34" t="s">
        <v>47</v>
      </c>
      <c r="G13" s="34" t="s">
        <v>53</v>
      </c>
      <c r="H13" s="33">
        <v>422230</v>
      </c>
      <c r="I13" s="35" t="s">
        <v>48</v>
      </c>
      <c r="J13" s="33">
        <v>27</v>
      </c>
      <c r="K13" s="35"/>
      <c r="L13" s="33">
        <v>1601008711</v>
      </c>
      <c r="M13" s="33">
        <v>160101001</v>
      </c>
      <c r="N13" s="36" t="s">
        <v>49</v>
      </c>
      <c r="O13" s="37" t="s">
        <v>70</v>
      </c>
      <c r="P13" s="38" t="s">
        <v>50</v>
      </c>
      <c r="Q13" s="33">
        <v>5</v>
      </c>
      <c r="R13" s="37" t="s">
        <v>62</v>
      </c>
      <c r="S13" s="33">
        <v>2</v>
      </c>
      <c r="T13" s="41">
        <v>3925.5</v>
      </c>
      <c r="U13" s="41">
        <v>3925.5</v>
      </c>
      <c r="V13" s="41" t="s">
        <v>81</v>
      </c>
      <c r="W13" s="41">
        <v>3799.7</v>
      </c>
      <c r="X13" s="42">
        <v>90</v>
      </c>
      <c r="Y13" s="42">
        <v>215</v>
      </c>
      <c r="Z13" s="22" t="s">
        <v>74</v>
      </c>
      <c r="AA13" s="36" t="s">
        <v>76</v>
      </c>
      <c r="AB13" s="22">
        <v>1988</v>
      </c>
      <c r="AC13" s="22">
        <v>16</v>
      </c>
      <c r="AD13" s="22">
        <v>2010</v>
      </c>
      <c r="AE13" s="34" t="s">
        <v>44</v>
      </c>
      <c r="AF13" s="39">
        <f>AK13+AL13+BB13+BC13</f>
        <v>5130418.8</v>
      </c>
      <c r="AG13" s="39"/>
      <c r="AH13" s="39"/>
      <c r="AI13" s="39"/>
      <c r="AJ13" s="39"/>
      <c r="AK13" s="39">
        <v>99817</v>
      </c>
      <c r="AL13" s="39">
        <f>BB13*1%</f>
        <v>49408.6</v>
      </c>
      <c r="AM13" s="35"/>
      <c r="AN13" s="39"/>
      <c r="AO13" s="35"/>
      <c r="AP13" s="39"/>
      <c r="AQ13" s="39"/>
      <c r="AR13" s="39"/>
      <c r="AS13" s="39"/>
      <c r="AT13" s="39"/>
      <c r="AU13" s="35"/>
      <c r="AV13" s="35"/>
      <c r="AW13" s="35"/>
      <c r="AX13" s="71"/>
      <c r="AY13" s="74"/>
      <c r="AZ13" s="74"/>
      <c r="BA13" s="73">
        <v>1880.64</v>
      </c>
      <c r="BB13" s="74">
        <v>4940860</v>
      </c>
      <c r="BC13" s="83">
        <v>40333.199999999997</v>
      </c>
      <c r="BD13" s="87">
        <v>3163.97</v>
      </c>
      <c r="BE13" s="87">
        <v>146</v>
      </c>
    </row>
    <row r="14" spans="1:59" s="15" customFormat="1" ht="22.5" customHeight="1" x14ac:dyDescent="0.2">
      <c r="A14" s="30">
        <v>4</v>
      </c>
      <c r="B14" s="30"/>
      <c r="C14" s="31"/>
      <c r="D14" s="32" t="s">
        <v>96</v>
      </c>
      <c r="E14" s="37" t="s">
        <v>72</v>
      </c>
      <c r="F14" s="44" t="s">
        <v>97</v>
      </c>
      <c r="G14" s="44" t="s">
        <v>55</v>
      </c>
      <c r="H14" s="37" t="s">
        <v>54</v>
      </c>
      <c r="I14" s="44" t="s">
        <v>69</v>
      </c>
      <c r="J14" s="37" t="s">
        <v>56</v>
      </c>
      <c r="K14" s="37"/>
      <c r="L14" s="37" t="s">
        <v>57</v>
      </c>
      <c r="M14" s="37" t="s">
        <v>58</v>
      </c>
      <c r="N14" s="45" t="s">
        <v>59</v>
      </c>
      <c r="O14" s="37" t="s">
        <v>71</v>
      </c>
      <c r="P14" s="46" t="s">
        <v>60</v>
      </c>
      <c r="Q14" s="37" t="s">
        <v>61</v>
      </c>
      <c r="R14" s="37" t="s">
        <v>62</v>
      </c>
      <c r="S14" s="37" t="s">
        <v>63</v>
      </c>
      <c r="T14" s="47">
        <v>4100</v>
      </c>
      <c r="U14" s="47">
        <v>3766</v>
      </c>
      <c r="V14" s="47">
        <v>3766</v>
      </c>
      <c r="W14" s="47">
        <v>3578.4</v>
      </c>
      <c r="X14" s="37" t="s">
        <v>64</v>
      </c>
      <c r="Y14" s="37" t="s">
        <v>65</v>
      </c>
      <c r="Z14" s="37" t="s">
        <v>66</v>
      </c>
      <c r="AA14" s="48" t="s">
        <v>67</v>
      </c>
      <c r="AB14" s="37" t="s">
        <v>68</v>
      </c>
      <c r="AC14" s="47">
        <v>26</v>
      </c>
      <c r="AD14" s="49" t="s">
        <v>82</v>
      </c>
      <c r="AE14" s="34" t="s">
        <v>44</v>
      </c>
      <c r="AF14" s="39">
        <f>AK14+AL14+AP14+AV14+BC14</f>
        <v>77124.800000000003</v>
      </c>
      <c r="AG14" s="39"/>
      <c r="AH14" s="39"/>
      <c r="AI14" s="39"/>
      <c r="AJ14" s="39"/>
      <c r="AK14" s="39">
        <v>12200</v>
      </c>
      <c r="AL14" s="39">
        <f>(AP14+AV14)*1%</f>
        <v>600</v>
      </c>
      <c r="AM14" s="35"/>
      <c r="AN14" s="39"/>
      <c r="AO14" s="35">
        <v>40</v>
      </c>
      <c r="AP14" s="39">
        <v>50000</v>
      </c>
      <c r="AQ14" s="35"/>
      <c r="AR14" s="35"/>
      <c r="AS14" s="35"/>
      <c r="AT14" s="35"/>
      <c r="AU14" s="35">
        <v>6</v>
      </c>
      <c r="AV14" s="39">
        <v>10000</v>
      </c>
      <c r="AW14" s="35"/>
      <c r="AX14" s="71"/>
      <c r="AY14" s="74"/>
      <c r="AZ14" s="74"/>
      <c r="BA14" s="73"/>
      <c r="BB14" s="74"/>
      <c r="BC14" s="83">
        <v>4324.8</v>
      </c>
      <c r="BD14" s="87">
        <v>438.9</v>
      </c>
      <c r="BE14" s="87">
        <v>22</v>
      </c>
    </row>
    <row r="15" spans="1:59" s="15" customFormat="1" ht="31.5" customHeight="1" x14ac:dyDescent="0.2">
      <c r="A15" s="30">
        <v>5</v>
      </c>
      <c r="B15" s="30"/>
      <c r="C15" s="31"/>
      <c r="D15" s="32" t="s">
        <v>98</v>
      </c>
      <c r="E15" s="37"/>
      <c r="F15" s="44"/>
      <c r="G15" s="44"/>
      <c r="H15" s="37"/>
      <c r="I15" s="44"/>
      <c r="J15" s="37"/>
      <c r="K15" s="37"/>
      <c r="L15" s="37"/>
      <c r="M15" s="37"/>
      <c r="N15" s="45"/>
      <c r="O15" s="37"/>
      <c r="P15" s="46"/>
      <c r="Q15" s="37"/>
      <c r="R15" s="37"/>
      <c r="S15" s="37"/>
      <c r="T15" s="47"/>
      <c r="U15" s="47"/>
      <c r="V15" s="47"/>
      <c r="W15" s="47"/>
      <c r="X15" s="37"/>
      <c r="Y15" s="37"/>
      <c r="Z15" s="37"/>
      <c r="AA15" s="48"/>
      <c r="AB15" s="37"/>
      <c r="AC15" s="47"/>
      <c r="AD15" s="49"/>
      <c r="AE15" s="34"/>
      <c r="AF15" s="39">
        <f>AK15+AL15+AX15+BB15+BC15</f>
        <v>2566478.1835000003</v>
      </c>
      <c r="AG15" s="39"/>
      <c r="AH15" s="39"/>
      <c r="AI15" s="39"/>
      <c r="AJ15" s="39"/>
      <c r="AK15" s="39">
        <v>53646</v>
      </c>
      <c r="AL15" s="39">
        <f>(AX15+BB15)*1%</f>
        <v>24823.233500000002</v>
      </c>
      <c r="AM15" s="35"/>
      <c r="AN15" s="39"/>
      <c r="AO15" s="35"/>
      <c r="AP15" s="39"/>
      <c r="AQ15" s="35"/>
      <c r="AR15" s="35"/>
      <c r="AS15" s="35"/>
      <c r="AT15" s="35"/>
      <c r="AU15" s="35"/>
      <c r="AV15" s="39"/>
      <c r="AW15" s="35">
        <v>415</v>
      </c>
      <c r="AX15" s="71">
        <v>980000</v>
      </c>
      <c r="AY15" s="74"/>
      <c r="AZ15" s="74"/>
      <c r="BA15" s="73">
        <v>493.05</v>
      </c>
      <c r="BB15" s="74">
        <v>1502323.35</v>
      </c>
      <c r="BC15" s="83">
        <v>5685.6</v>
      </c>
      <c r="BD15" s="87">
        <v>434.84</v>
      </c>
      <c r="BE15" s="87">
        <v>23</v>
      </c>
      <c r="BG15" s="88"/>
    </row>
    <row r="16" spans="1:59" s="15" customFormat="1" ht="23.25" customHeight="1" x14ac:dyDescent="0.2">
      <c r="A16" s="30">
        <v>6</v>
      </c>
      <c r="B16" s="30"/>
      <c r="C16" s="31"/>
      <c r="D16" s="32" t="s">
        <v>99</v>
      </c>
      <c r="E16" s="37"/>
      <c r="F16" s="44"/>
      <c r="G16" s="44"/>
      <c r="H16" s="37"/>
      <c r="I16" s="44"/>
      <c r="J16" s="37"/>
      <c r="K16" s="37"/>
      <c r="L16" s="37"/>
      <c r="M16" s="37"/>
      <c r="N16" s="45"/>
      <c r="O16" s="37"/>
      <c r="P16" s="46"/>
      <c r="Q16" s="37"/>
      <c r="R16" s="37"/>
      <c r="S16" s="37"/>
      <c r="T16" s="47"/>
      <c r="U16" s="47"/>
      <c r="V16" s="47"/>
      <c r="W16" s="47"/>
      <c r="X16" s="37"/>
      <c r="Y16" s="37"/>
      <c r="Z16" s="37"/>
      <c r="AA16" s="48"/>
      <c r="AB16" s="37"/>
      <c r="AC16" s="47"/>
      <c r="AD16" s="49"/>
      <c r="AE16" s="34"/>
      <c r="AF16" s="39">
        <f>AK16+AL16+BB16+BC16</f>
        <v>2015012.24</v>
      </c>
      <c r="AG16" s="39"/>
      <c r="AH16" s="39"/>
      <c r="AI16" s="39"/>
      <c r="AJ16" s="39"/>
      <c r="AK16" s="39">
        <v>45816</v>
      </c>
      <c r="AL16" s="39">
        <f>BB16*1%</f>
        <v>19408.240000000002</v>
      </c>
      <c r="AM16" s="35"/>
      <c r="AN16" s="39"/>
      <c r="AO16" s="35"/>
      <c r="AP16" s="39"/>
      <c r="AQ16" s="35"/>
      <c r="AR16" s="35"/>
      <c r="AS16" s="35"/>
      <c r="AT16" s="35"/>
      <c r="AU16" s="35"/>
      <c r="AV16" s="39"/>
      <c r="AW16" s="35"/>
      <c r="AX16" s="71"/>
      <c r="AY16" s="74"/>
      <c r="AZ16" s="74"/>
      <c r="BA16" s="73">
        <v>768.26</v>
      </c>
      <c r="BB16" s="74">
        <v>1940824</v>
      </c>
      <c r="BC16" s="83">
        <v>8964</v>
      </c>
      <c r="BD16" s="87">
        <v>724.56</v>
      </c>
      <c r="BE16" s="87">
        <v>36</v>
      </c>
    </row>
    <row r="17" spans="1:57" s="15" customFormat="1" ht="27" customHeight="1" x14ac:dyDescent="0.2">
      <c r="A17" s="30">
        <v>7</v>
      </c>
      <c r="B17" s="30"/>
      <c r="C17" s="31"/>
      <c r="D17" s="80" t="s">
        <v>100</v>
      </c>
      <c r="E17" s="33" t="s">
        <v>45</v>
      </c>
      <c r="F17" s="34" t="s">
        <v>47</v>
      </c>
      <c r="G17" s="34" t="s">
        <v>53</v>
      </c>
      <c r="H17" s="33">
        <v>422230</v>
      </c>
      <c r="I17" s="35" t="s">
        <v>48</v>
      </c>
      <c r="J17" s="33">
        <v>27</v>
      </c>
      <c r="K17" s="35"/>
      <c r="L17" s="33">
        <v>1601008711</v>
      </c>
      <c r="M17" s="33">
        <v>160101001</v>
      </c>
      <c r="N17" s="36" t="s">
        <v>49</v>
      </c>
      <c r="O17" s="37" t="s">
        <v>70</v>
      </c>
      <c r="P17" s="38" t="s">
        <v>50</v>
      </c>
      <c r="Q17" s="33">
        <v>5</v>
      </c>
      <c r="R17" s="37" t="s">
        <v>62</v>
      </c>
      <c r="S17" s="33">
        <v>3</v>
      </c>
      <c r="T17" s="47">
        <v>3412.5</v>
      </c>
      <c r="U17" s="47">
        <v>2662.4</v>
      </c>
      <c r="V17" s="47">
        <v>2466.8000000000002</v>
      </c>
      <c r="W17" s="47">
        <v>2271.1999999999998</v>
      </c>
      <c r="X17" s="37" t="s">
        <v>77</v>
      </c>
      <c r="Y17" s="37" t="s">
        <v>78</v>
      </c>
      <c r="Z17" s="37" t="s">
        <v>79</v>
      </c>
      <c r="AA17" s="48" t="s">
        <v>76</v>
      </c>
      <c r="AB17" s="37" t="s">
        <v>80</v>
      </c>
      <c r="AC17" s="47">
        <v>28</v>
      </c>
      <c r="AD17" s="49" t="s">
        <v>82</v>
      </c>
      <c r="AE17" s="34" t="s">
        <v>44</v>
      </c>
      <c r="AF17" s="39">
        <f>AK17+AL17+AX17+BC17</f>
        <v>4559857.0999999996</v>
      </c>
      <c r="AG17" s="39"/>
      <c r="AH17" s="39"/>
      <c r="AI17" s="39"/>
      <c r="AJ17" s="39"/>
      <c r="AK17" s="39">
        <v>87613</v>
      </c>
      <c r="AL17" s="39">
        <f>(AR17+AX17)*1%</f>
        <v>43806.5</v>
      </c>
      <c r="AM17" s="35"/>
      <c r="AN17" s="39"/>
      <c r="AO17" s="35"/>
      <c r="AP17" s="39"/>
      <c r="AQ17" s="35"/>
      <c r="AR17" s="79"/>
      <c r="AS17" s="40"/>
      <c r="AT17" s="40"/>
      <c r="AU17" s="35"/>
      <c r="AV17" s="35"/>
      <c r="AW17" s="35">
        <v>1290</v>
      </c>
      <c r="AX17" s="71">
        <v>4380650</v>
      </c>
      <c r="AY17" s="74"/>
      <c r="AZ17" s="74"/>
      <c r="BA17" s="73"/>
      <c r="BB17" s="74"/>
      <c r="BC17" s="83">
        <v>47787.6</v>
      </c>
      <c r="BD17" s="87">
        <v>5028.3999999999996</v>
      </c>
      <c r="BE17" s="87">
        <v>181</v>
      </c>
    </row>
    <row r="18" spans="1:57" s="15" customFormat="1" ht="24" customHeight="1" x14ac:dyDescent="0.2">
      <c r="A18" s="30">
        <v>8</v>
      </c>
      <c r="B18" s="30"/>
      <c r="C18" s="31"/>
      <c r="D18" s="80" t="s">
        <v>101</v>
      </c>
      <c r="E18" s="33" t="s">
        <v>45</v>
      </c>
      <c r="F18" s="34" t="s">
        <v>47</v>
      </c>
      <c r="G18" s="34" t="s">
        <v>53</v>
      </c>
      <c r="H18" s="33">
        <v>422230</v>
      </c>
      <c r="I18" s="35" t="s">
        <v>48</v>
      </c>
      <c r="J18" s="33">
        <v>27</v>
      </c>
      <c r="K18" s="35"/>
      <c r="L18" s="33">
        <v>1601008711</v>
      </c>
      <c r="M18" s="33">
        <v>160101001</v>
      </c>
      <c r="N18" s="36" t="s">
        <v>49</v>
      </c>
      <c r="O18" s="37" t="s">
        <v>70</v>
      </c>
      <c r="P18" s="38" t="s">
        <v>50</v>
      </c>
      <c r="Q18" s="33">
        <v>5</v>
      </c>
      <c r="R18" s="35" t="s">
        <v>73</v>
      </c>
      <c r="S18" s="33">
        <v>2</v>
      </c>
      <c r="T18" s="41">
        <v>5395.1</v>
      </c>
      <c r="U18" s="41">
        <v>5395.1</v>
      </c>
      <c r="V18" s="41">
        <v>5395.1</v>
      </c>
      <c r="W18" s="41">
        <v>4368.8</v>
      </c>
      <c r="X18" s="42">
        <v>95</v>
      </c>
      <c r="Y18" s="42">
        <v>210</v>
      </c>
      <c r="Z18" s="37" t="s">
        <v>66</v>
      </c>
      <c r="AA18" s="50" t="s">
        <v>76</v>
      </c>
      <c r="AB18" s="22">
        <v>1994</v>
      </c>
      <c r="AC18" s="22">
        <v>30</v>
      </c>
      <c r="AD18" s="22">
        <v>2011</v>
      </c>
      <c r="AE18" s="34" t="s">
        <v>44</v>
      </c>
      <c r="AF18" s="39">
        <f>AK18+AL18+AN18+BC18+AX18</f>
        <v>4155356.5</v>
      </c>
      <c r="AG18" s="39"/>
      <c r="AH18" s="39"/>
      <c r="AI18" s="39"/>
      <c r="AJ18" s="39"/>
      <c r="AK18" s="39">
        <v>80015</v>
      </c>
      <c r="AL18" s="39">
        <f>(AN18+AX18)*1%</f>
        <v>40007.5</v>
      </c>
      <c r="AM18" s="35">
        <v>405</v>
      </c>
      <c r="AN18" s="39">
        <v>1000000</v>
      </c>
      <c r="AO18" s="35"/>
      <c r="AP18" s="39"/>
      <c r="AQ18" s="35"/>
      <c r="AR18" s="81"/>
      <c r="AS18" s="40"/>
      <c r="AT18" s="40"/>
      <c r="AU18" s="35"/>
      <c r="AV18" s="35"/>
      <c r="AW18" s="35">
        <v>1150</v>
      </c>
      <c r="AX18" s="71">
        <v>3000750</v>
      </c>
      <c r="AY18" s="74"/>
      <c r="AZ18" s="74"/>
      <c r="BA18" s="73"/>
      <c r="BB18" s="74"/>
      <c r="BC18" s="83">
        <v>34584</v>
      </c>
      <c r="BD18" s="87">
        <v>2876.4</v>
      </c>
      <c r="BE18" s="87">
        <v>135</v>
      </c>
    </row>
    <row r="19" spans="1:57" ht="27.75" customHeight="1" x14ac:dyDescent="0.2">
      <c r="A19" s="30">
        <v>9</v>
      </c>
      <c r="B19" s="30"/>
      <c r="C19" s="31"/>
      <c r="D19" s="32" t="s">
        <v>102</v>
      </c>
      <c r="E19" s="22"/>
      <c r="F19" s="34"/>
      <c r="G19" s="34"/>
      <c r="H19" s="51"/>
      <c r="I19" s="52"/>
      <c r="J19" s="51"/>
      <c r="K19" s="51"/>
      <c r="L19" s="42"/>
      <c r="M19" s="42"/>
      <c r="N19" s="52"/>
      <c r="O19" s="51"/>
      <c r="P19" s="38"/>
      <c r="Q19" s="22"/>
      <c r="R19" s="35"/>
      <c r="S19" s="22"/>
      <c r="T19" s="53"/>
      <c r="U19" s="41"/>
      <c r="V19" s="41"/>
      <c r="W19" s="41"/>
      <c r="X19" s="42"/>
      <c r="Y19" s="42"/>
      <c r="Z19" s="22"/>
      <c r="AA19" s="35"/>
      <c r="AB19" s="22"/>
      <c r="AC19" s="22"/>
      <c r="AD19" s="22"/>
      <c r="AE19" s="34"/>
      <c r="AF19" s="39">
        <f>AK19+AL19+AT19+BC19</f>
        <v>581952</v>
      </c>
      <c r="AG19" s="39"/>
      <c r="AH19" s="39"/>
      <c r="AI19" s="39"/>
      <c r="AJ19" s="39"/>
      <c r="AK19" s="39">
        <v>20000</v>
      </c>
      <c r="AL19" s="39">
        <f>AT19*1%</f>
        <v>5000</v>
      </c>
      <c r="AM19" s="35"/>
      <c r="AN19" s="39"/>
      <c r="AO19" s="35"/>
      <c r="AP19" s="39"/>
      <c r="AQ19" s="35"/>
      <c r="AR19" s="40"/>
      <c r="AS19" s="43">
        <v>1</v>
      </c>
      <c r="AT19" s="40">
        <v>500000</v>
      </c>
      <c r="AU19" s="39"/>
      <c r="AV19" s="39"/>
      <c r="AW19" s="35"/>
      <c r="AX19" s="71"/>
      <c r="AY19" s="74"/>
      <c r="AZ19" s="74"/>
      <c r="BA19" s="73"/>
      <c r="BB19" s="74"/>
      <c r="BC19" s="83">
        <v>56952</v>
      </c>
      <c r="BD19" s="86">
        <v>5665.9</v>
      </c>
      <c r="BE19" s="86">
        <v>218</v>
      </c>
    </row>
    <row r="20" spans="1:57" ht="26.25" customHeight="1" x14ac:dyDescent="0.2">
      <c r="A20" s="30">
        <v>10</v>
      </c>
      <c r="B20" s="30"/>
      <c r="C20" s="31"/>
      <c r="D20" s="32" t="s">
        <v>103</v>
      </c>
      <c r="E20" s="22"/>
      <c r="F20" s="34"/>
      <c r="G20" s="34"/>
      <c r="H20" s="51"/>
      <c r="I20" s="52"/>
      <c r="J20" s="51"/>
      <c r="K20" s="51"/>
      <c r="L20" s="42"/>
      <c r="M20" s="42"/>
      <c r="N20" s="52"/>
      <c r="O20" s="51"/>
      <c r="P20" s="38"/>
      <c r="Q20" s="22"/>
      <c r="R20" s="35"/>
      <c r="S20" s="22"/>
      <c r="T20" s="53"/>
      <c r="U20" s="41"/>
      <c r="V20" s="41"/>
      <c r="W20" s="41"/>
      <c r="X20" s="42"/>
      <c r="Y20" s="42"/>
      <c r="Z20" s="22"/>
      <c r="AA20" s="35"/>
      <c r="AB20" s="22"/>
      <c r="AC20" s="22"/>
      <c r="AD20" s="22"/>
      <c r="AE20" s="34"/>
      <c r="AF20" s="39">
        <f>AK20+AL20+AR20+BC20</f>
        <v>870906.8</v>
      </c>
      <c r="AG20" s="39"/>
      <c r="AH20" s="39"/>
      <c r="AI20" s="39"/>
      <c r="AJ20" s="39"/>
      <c r="AK20" s="39">
        <v>25740</v>
      </c>
      <c r="AL20" s="39">
        <f>AR20*1%</f>
        <v>7870</v>
      </c>
      <c r="AM20" s="35"/>
      <c r="AN20" s="39"/>
      <c r="AO20" s="35"/>
      <c r="AP20" s="39"/>
      <c r="AQ20" s="35">
        <v>1860</v>
      </c>
      <c r="AR20" s="40">
        <v>787000</v>
      </c>
      <c r="AS20" s="40"/>
      <c r="AT20" s="40"/>
      <c r="AU20" s="39"/>
      <c r="AV20" s="39"/>
      <c r="AW20" s="35"/>
      <c r="AX20" s="71"/>
      <c r="AY20" s="74"/>
      <c r="AZ20" s="74"/>
      <c r="BA20" s="73"/>
      <c r="BB20" s="74"/>
      <c r="BC20" s="83">
        <v>50296.800000000003</v>
      </c>
      <c r="BD20" s="86">
        <v>4507.92</v>
      </c>
      <c r="BE20" s="86">
        <v>191</v>
      </c>
    </row>
    <row r="21" spans="1:57" ht="30" customHeight="1" x14ac:dyDescent="0.2">
      <c r="A21" s="30">
        <v>11</v>
      </c>
      <c r="B21" s="30"/>
      <c r="C21" s="31"/>
      <c r="D21" s="32" t="s">
        <v>104</v>
      </c>
      <c r="E21" s="33" t="s">
        <v>45</v>
      </c>
      <c r="F21" s="34" t="s">
        <v>47</v>
      </c>
      <c r="G21" s="34" t="s">
        <v>53</v>
      </c>
      <c r="H21" s="33">
        <v>422230</v>
      </c>
      <c r="I21" s="35" t="s">
        <v>48</v>
      </c>
      <c r="J21" s="33">
        <v>27</v>
      </c>
      <c r="K21" s="35"/>
      <c r="L21" s="33">
        <v>1601008711</v>
      </c>
      <c r="M21" s="33">
        <v>160101001</v>
      </c>
      <c r="N21" s="36" t="s">
        <v>49</v>
      </c>
      <c r="O21" s="37" t="s">
        <v>70</v>
      </c>
      <c r="P21" s="38" t="s">
        <v>50</v>
      </c>
      <c r="Q21" s="33">
        <v>5</v>
      </c>
      <c r="R21" s="37" t="s">
        <v>62</v>
      </c>
      <c r="S21" s="33">
        <v>2</v>
      </c>
      <c r="T21" s="33">
        <v>3301.5</v>
      </c>
      <c r="U21" s="33">
        <v>3301.5</v>
      </c>
      <c r="V21" s="33">
        <v>3301.5</v>
      </c>
      <c r="W21" s="33">
        <v>3269.13</v>
      </c>
      <c r="X21" s="33">
        <v>60</v>
      </c>
      <c r="Y21" s="33">
        <v>140</v>
      </c>
      <c r="Z21" s="33" t="s">
        <v>74</v>
      </c>
      <c r="AA21" s="36" t="s">
        <v>75</v>
      </c>
      <c r="AB21" s="33">
        <v>1997</v>
      </c>
      <c r="AC21" s="33">
        <v>35</v>
      </c>
      <c r="AD21" s="33">
        <v>2008</v>
      </c>
      <c r="AE21" s="34" t="s">
        <v>44</v>
      </c>
      <c r="AF21" s="39">
        <f>AK21+AL21+AX21+BC21</f>
        <v>1579851.5</v>
      </c>
      <c r="AG21" s="39"/>
      <c r="AH21" s="39"/>
      <c r="AI21" s="39"/>
      <c r="AJ21" s="39"/>
      <c r="AK21" s="39">
        <v>38360</v>
      </c>
      <c r="AL21" s="39">
        <f>AX21*1%</f>
        <v>15180</v>
      </c>
      <c r="AM21" s="35"/>
      <c r="AN21" s="39"/>
      <c r="AO21" s="35"/>
      <c r="AP21" s="39"/>
      <c r="AQ21" s="35"/>
      <c r="AR21" s="40"/>
      <c r="AS21" s="40"/>
      <c r="AT21" s="40"/>
      <c r="AU21" s="35"/>
      <c r="AV21" s="35"/>
      <c r="AW21" s="35">
        <v>600</v>
      </c>
      <c r="AX21" s="71">
        <v>1518000</v>
      </c>
      <c r="AY21" s="74"/>
      <c r="AZ21" s="74"/>
      <c r="BA21" s="73"/>
      <c r="BB21" s="74"/>
      <c r="BC21" s="83">
        <v>8311.5</v>
      </c>
      <c r="BD21" s="86">
        <v>554.1</v>
      </c>
      <c r="BE21" s="86">
        <v>31</v>
      </c>
    </row>
    <row r="22" spans="1:57" ht="22.5" x14ac:dyDescent="0.2">
      <c r="A22" s="30">
        <v>12</v>
      </c>
      <c r="B22" s="30"/>
      <c r="C22" s="31"/>
      <c r="D22" s="32" t="s">
        <v>107</v>
      </c>
      <c r="E22" s="22"/>
      <c r="F22" s="34"/>
      <c r="G22" s="34"/>
      <c r="H22" s="51"/>
      <c r="I22" s="52"/>
      <c r="J22" s="51"/>
      <c r="K22" s="51"/>
      <c r="L22" s="42"/>
      <c r="M22" s="42"/>
      <c r="N22" s="52"/>
      <c r="O22" s="51"/>
      <c r="P22" s="54"/>
      <c r="Q22" s="22"/>
      <c r="R22" s="35"/>
      <c r="S22" s="22"/>
      <c r="T22" s="41"/>
      <c r="U22" s="41"/>
      <c r="V22" s="41"/>
      <c r="W22" s="41"/>
      <c r="X22" s="42"/>
      <c r="Y22" s="42"/>
      <c r="Z22" s="22"/>
      <c r="AA22" s="55"/>
      <c r="AB22" s="22"/>
      <c r="AC22" s="22"/>
      <c r="AD22" s="22"/>
      <c r="AE22" s="34"/>
      <c r="AF22" s="56">
        <f>AK22+AL22+AX22+BC22</f>
        <v>683232.39</v>
      </c>
      <c r="AG22" s="56"/>
      <c r="AH22" s="56"/>
      <c r="AI22" s="56"/>
      <c r="AJ22" s="56"/>
      <c r="AK22" s="56">
        <v>22877</v>
      </c>
      <c r="AL22" s="56">
        <v>6438.77</v>
      </c>
      <c r="AM22" s="35"/>
      <c r="AN22" s="39"/>
      <c r="AO22" s="35"/>
      <c r="AP22" s="39"/>
      <c r="AQ22" s="35"/>
      <c r="AR22" s="40"/>
      <c r="AS22" s="40"/>
      <c r="AT22" s="40"/>
      <c r="AU22" s="35"/>
      <c r="AV22" s="35"/>
      <c r="AW22" s="89">
        <v>383</v>
      </c>
      <c r="AX22" s="71">
        <v>643877.12</v>
      </c>
      <c r="AY22" s="74"/>
      <c r="AZ22" s="74"/>
      <c r="BA22" s="73"/>
      <c r="BB22" s="74"/>
      <c r="BC22" s="83">
        <v>10039.5</v>
      </c>
      <c r="BD22" s="86">
        <v>669.3</v>
      </c>
      <c r="BE22" s="86">
        <v>20</v>
      </c>
    </row>
    <row r="23" spans="1:57" ht="12.75" x14ac:dyDescent="0.2">
      <c r="A23" s="57" t="s">
        <v>0</v>
      </c>
      <c r="B23" s="58"/>
      <c r="C23" s="59"/>
      <c r="D23" s="60"/>
      <c r="E23" s="104"/>
      <c r="F23" s="104"/>
      <c r="G23" s="104"/>
      <c r="H23" s="61"/>
      <c r="I23" s="104"/>
      <c r="J23" s="104"/>
      <c r="K23" s="104"/>
      <c r="L23" s="61"/>
      <c r="M23" s="104"/>
      <c r="N23" s="104"/>
      <c r="O23" s="104"/>
      <c r="P23" s="61"/>
      <c r="Q23" s="104"/>
      <c r="R23" s="104"/>
      <c r="S23" s="104"/>
      <c r="T23" s="61"/>
      <c r="U23" s="104"/>
      <c r="V23" s="104"/>
      <c r="W23" s="104"/>
      <c r="X23" s="61"/>
      <c r="Y23" s="104"/>
      <c r="Z23" s="104"/>
      <c r="AA23" s="104"/>
      <c r="AB23" s="61"/>
      <c r="AC23" s="104"/>
      <c r="AD23" s="104"/>
      <c r="AE23" s="104"/>
      <c r="AF23" s="62">
        <f>SUM(AF11:AF22)</f>
        <v>28365413.337500002</v>
      </c>
      <c r="AG23" s="63"/>
      <c r="AH23" s="64"/>
      <c r="AI23" s="64"/>
      <c r="AJ23" s="65"/>
      <c r="AK23" s="64">
        <f>SUM(AK11:AK22)</f>
        <v>612954</v>
      </c>
      <c r="AL23" s="64">
        <f>SUM(AL11:AL22)</f>
        <v>271978.66749999998</v>
      </c>
      <c r="AM23" s="66">
        <f>AM18</f>
        <v>405</v>
      </c>
      <c r="AN23" s="67">
        <f>SUM(AN11:AN22)</f>
        <v>1000000</v>
      </c>
      <c r="AO23" s="68">
        <f>AO14</f>
        <v>40</v>
      </c>
      <c r="AP23" s="67">
        <f>SUM(AP11:AP22)</f>
        <v>50000</v>
      </c>
      <c r="AQ23" s="90">
        <f>AQ11+AQ20</f>
        <v>2040</v>
      </c>
      <c r="AR23" s="64">
        <f>SUM(AR11:AR22)</f>
        <v>1110526.3999999999</v>
      </c>
      <c r="AS23" s="64"/>
      <c r="AT23" s="64">
        <f>SUM(AT19:AT22)</f>
        <v>500000</v>
      </c>
      <c r="AU23" s="69"/>
      <c r="AV23" s="64">
        <f t="shared" ref="AV23:BE23" si="0">SUM(AV11:AV22)</f>
        <v>10000</v>
      </c>
      <c r="AW23" s="68">
        <f t="shared" si="0"/>
        <v>3838</v>
      </c>
      <c r="AX23" s="78">
        <f t="shared" si="0"/>
        <v>10523277.119999999</v>
      </c>
      <c r="AY23" s="93">
        <f>AY12</f>
        <v>1100</v>
      </c>
      <c r="AZ23" s="93">
        <f>AZ12</f>
        <v>3372034</v>
      </c>
      <c r="BA23" s="75">
        <f t="shared" si="0"/>
        <v>3691.9500000000007</v>
      </c>
      <c r="BB23" s="76">
        <f>SUM(BB11:BB22)</f>
        <v>10632029.35</v>
      </c>
      <c r="BC23" s="84">
        <f t="shared" si="0"/>
        <v>282613.8</v>
      </c>
      <c r="BD23" s="86">
        <f t="shared" si="0"/>
        <v>30004.789999999997</v>
      </c>
      <c r="BE23" s="86">
        <f t="shared" si="0"/>
        <v>1209</v>
      </c>
    </row>
  </sheetData>
  <mergeCells count="62">
    <mergeCell ref="BA1:BE1"/>
    <mergeCell ref="F6:F9"/>
    <mergeCell ref="BD6:BD9"/>
    <mergeCell ref="BE6:BE9"/>
    <mergeCell ref="AS6:AT8"/>
    <mergeCell ref="X6:X9"/>
    <mergeCell ref="AK6:AK8"/>
    <mergeCell ref="AM6:AN8"/>
    <mergeCell ref="W7:W9"/>
    <mergeCell ref="S6:S9"/>
    <mergeCell ref="Q6:Q9"/>
    <mergeCell ref="T6:T9"/>
    <mergeCell ref="AL6:AL8"/>
    <mergeCell ref="AJ7:AJ8"/>
    <mergeCell ref="AG7:AG8"/>
    <mergeCell ref="V7:V9"/>
    <mergeCell ref="L6:L9"/>
    <mergeCell ref="M6:M9"/>
    <mergeCell ref="A1:D1"/>
    <mergeCell ref="C6:C9"/>
    <mergeCell ref="A6:A9"/>
    <mergeCell ref="B6:B9"/>
    <mergeCell ref="D6:D9"/>
    <mergeCell ref="BC6:BC8"/>
    <mergeCell ref="BA6:BB8"/>
    <mergeCell ref="Z6:Z9"/>
    <mergeCell ref="AI7:AI8"/>
    <mergeCell ref="AW6:AX8"/>
    <mergeCell ref="AE6:AE9"/>
    <mergeCell ref="AF6:AF8"/>
    <mergeCell ref="AU6:AV8"/>
    <mergeCell ref="AC6:AC9"/>
    <mergeCell ref="AB6:AB9"/>
    <mergeCell ref="AO6:AP8"/>
    <mergeCell ref="AA6:AA9"/>
    <mergeCell ref="AD6:AD9"/>
    <mergeCell ref="AG6:AJ6"/>
    <mergeCell ref="AH7:AH8"/>
    <mergeCell ref="AQ6:AR8"/>
    <mergeCell ref="Y23:AA23"/>
    <mergeCell ref="AC23:AE23"/>
    <mergeCell ref="E23:G23"/>
    <mergeCell ref="I23:K23"/>
    <mergeCell ref="M23:O23"/>
    <mergeCell ref="Q23:S23"/>
    <mergeCell ref="U23:W23"/>
    <mergeCell ref="F1:AP1"/>
    <mergeCell ref="D2:BB5"/>
    <mergeCell ref="Y6:Y9"/>
    <mergeCell ref="U6:U9"/>
    <mergeCell ref="R6:R9"/>
    <mergeCell ref="I6:I9"/>
    <mergeCell ref="N6:N9"/>
    <mergeCell ref="V6:W6"/>
    <mergeCell ref="AY6:AZ8"/>
    <mergeCell ref="E6:E9"/>
    <mergeCell ref="G6:G9"/>
    <mergeCell ref="H6:H9"/>
    <mergeCell ref="O6:O9"/>
    <mergeCell ref="P6:P9"/>
    <mergeCell ref="J6:J9"/>
    <mergeCell ref="K6:K9"/>
  </mergeCells>
  <hyperlinks>
    <hyperlink ref="P11" r:id="rId1"/>
    <hyperlink ref="P13" r:id="rId2"/>
    <hyperlink ref="P14" r:id="rId3"/>
    <hyperlink ref="P17" r:id="rId4"/>
    <hyperlink ref="P18" r:id="rId5"/>
    <hyperlink ref="P21" r:id="rId6"/>
  </hyperlinks>
  <pageMargins left="0" right="0" top="0.19685039370078741" bottom="0.19685039370078741" header="0.19685039370078741" footer="0.19685039370078741"/>
  <pageSetup paperSize="9" fitToWidth="4" fitToHeight="0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Лист1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Galeeva Aida</cp:lastModifiedBy>
  <cp:lastPrinted>2018-05-11T05:59:29Z</cp:lastPrinted>
  <dcterms:created xsi:type="dcterms:W3CDTF">2008-03-03T07:08:24Z</dcterms:created>
  <dcterms:modified xsi:type="dcterms:W3CDTF">2018-05-30T07:58:09Z</dcterms:modified>
</cp:coreProperties>
</file>